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4EFECE22-8D64-4FE8-8202-48945818F805}" xr6:coauthVersionLast="47" xr6:coauthVersionMax="47" xr10:uidLastSave="{00000000-0000-0000-0000-000000000000}"/>
  <bookViews>
    <workbookView xWindow="1170" yWindow="1170" windowWidth="19545" windowHeight="14685" xr2:uid="{00000000-000D-0000-FFFF-FFFF00000000}"/>
  </bookViews>
  <sheets>
    <sheet name="Sheet1" sheetId="1" r:id="rId1"/>
  </sheets>
  <definedNames>
    <definedName name="_xlnm._FilterDatabase" localSheetId="0" hidden="1">Sheet1!$A$1:$AX$11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<sst xmlns="http://schemas.openxmlformats.org/spreadsheetml/2006/main" count="336" uniqueCount="268">
  <si>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</si>
  <si>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</si>
  <si>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</si>
  <si>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</si>
  <si>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</si>
  <si>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</si>
  <si>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</si>
  <si>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</si>
  <si>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</si>
  <si>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</si>
  <si>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</si>
  <si>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</si>
  <si>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</si>
  <si>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</si>
  <si>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</si>
  <si>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</si>
  <si>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</si>
  <si>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</si>
  <si>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</si>
  <si>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</si>
  <si>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</si>
  <si>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</si>
  <si>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</si>
  <si>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</si>
  <si>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</si>
  <si>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</si>
  <si>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</si>
  <si>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</si>
  <si>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</si>
  <si>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</si>
  <si>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</si>
  <si>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</si>
  <si>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Trade Names</t>
  </si>
  <si>
    <t>Previous Total Units</t>
  </si>
  <si>
    <t>Total Units</t>
  </si>
  <si>
    <t>Total Units Growth Percent</t>
  </si>
  <si>
    <t>Previous Foodservice Sales</t>
  </si>
  <si>
    <t>Foodservice Sales</t>
  </si>
  <si>
    <t>Foodservice Sales Growth Percent</t>
  </si>
  <si>
    <t>Company Owned Units</t>
  </si>
  <si>
    <t>Units Franchised From</t>
  </si>
  <si>
    <t>Units Franchised To</t>
  </si>
  <si>
    <t>Primary Distributors</t>
  </si>
  <si>
    <t>Type of Foodservice</t>
  </si>
  <si>
    <t>Preferred Square Footage</t>
  </si>
  <si>
    <t>Primary Industry</t>
  </si>
  <si>
    <t>Industry</t>
  </si>
  <si>
    <t>Notes</t>
  </si>
  <si>
    <t>Company Status</t>
  </si>
  <si>
    <t>Update Status Date</t>
  </si>
  <si>
    <t>1000 Degrees Neapolitan Pizzeria  LLC</t>
  </si>
  <si>
    <t>101 Concepts</t>
  </si>
  <si>
    <t>1859 Historic Hotels Ltd</t>
  </si>
  <si>
    <t>23 Restaurant Services</t>
  </si>
  <si>
    <t>5 Napkin Burger</t>
  </si>
  <si>
    <t>85C Bakery Cafe</t>
  </si>
  <si>
    <t>Aarsand &amp; Co.</t>
  </si>
  <si>
    <t>ABP Corporation</t>
  </si>
  <si>
    <t>ACG Pizza Partners LLC</t>
  </si>
  <si>
    <t>Acme Oyster House</t>
  </si>
  <si>
    <t xml:space="preserve">2184 N 2nd St </t>
  </si>
  <si>
    <t>4969 Roswell Rd Ste 200</t>
  </si>
  <si>
    <t>2302 Post Office St Ste 500</t>
  </si>
  <si>
    <t xml:space="preserve">505 E Jackson St </t>
  </si>
  <si>
    <t>630 9th Ave Ste 311</t>
  </si>
  <si>
    <t xml:space="preserve">1415 Moonstone </t>
  </si>
  <si>
    <t>11019 McCormick Rd Ste 320</t>
  </si>
  <si>
    <t xml:space="preserve">1 Au Bon Pain Way </t>
  </si>
  <si>
    <t>1455 Lincoln Pkwy E Ste 600B</t>
  </si>
  <si>
    <t>110 Veterans Memorial Blvd Ste 203A</t>
  </si>
  <si>
    <t>Millville</t>
  </si>
  <si>
    <t>Atlanta</t>
  </si>
  <si>
    <t>Eugene</t>
  </si>
  <si>
    <t>Galveston</t>
  </si>
  <si>
    <t>Tampa</t>
  </si>
  <si>
    <t>New York</t>
  </si>
  <si>
    <t>Boston</t>
  </si>
  <si>
    <t>Brea</t>
  </si>
  <si>
    <t>Hunt Valley</t>
  </si>
  <si>
    <t>Dunwoody</t>
  </si>
  <si>
    <t>Metairie</t>
  </si>
  <si>
    <t>Kearns</t>
  </si>
  <si>
    <t>FL</t>
  </si>
  <si>
    <t>NJ</t>
  </si>
  <si>
    <t>NY</t>
  </si>
  <si>
    <t>GA</t>
  </si>
  <si>
    <t>MA</t>
  </si>
  <si>
    <t>LA</t>
  </si>
  <si>
    <t>TX</t>
  </si>
  <si>
    <t>CA</t>
  </si>
  <si>
    <t>MD</t>
  </si>
  <si>
    <t>08332-1304</t>
  </si>
  <si>
    <t>30342-2680</t>
  </si>
  <si>
    <t>77550-1936</t>
  </si>
  <si>
    <t>33602-4989</t>
  </si>
  <si>
    <t>10036-4751</t>
  </si>
  <si>
    <t>92821</t>
  </si>
  <si>
    <t>21031-8670</t>
  </si>
  <si>
    <t>02210-2510</t>
  </si>
  <si>
    <t>30346-2209</t>
  </si>
  <si>
    <t>70005-4914</t>
  </si>
  <si>
    <t>(856) 825-2200</t>
  </si>
  <si>
    <t>(404) 497-9700</t>
  </si>
  <si>
    <t>(409) 763-8536</t>
  </si>
  <si>
    <t>(800) 767-0882</t>
  </si>
  <si>
    <t>(212) 757-2277</t>
  </si>
  <si>
    <t>(714) 525-8585</t>
  </si>
  <si>
    <t>(410) 771-1880</t>
  </si>
  <si>
    <t>(314) 984-1000</t>
  </si>
  <si>
    <t>(770) 514-7783</t>
  </si>
  <si>
    <t>(504) 835-6410</t>
  </si>
  <si>
    <t>(404) 497-9770</t>
  </si>
  <si>
    <t>(409) 763-5304</t>
  </si>
  <si>
    <t>(410) 771-1877</t>
  </si>
  <si>
    <t>(314) 909-3300</t>
  </si>
  <si>
    <t>(770) 514-7938</t>
  </si>
  <si>
    <t>(504) 835-6414</t>
  </si>
  <si>
    <t>PO Box 59</t>
  </si>
  <si>
    <t xml:space="preserve">2184 N 2ND ST </t>
  </si>
  <si>
    <t>4969 ROSWELL RD STE 200</t>
  </si>
  <si>
    <t>PO BOX 59</t>
  </si>
  <si>
    <t xml:space="preserve">505 E JACKSON ST </t>
  </si>
  <si>
    <t>630 9TH AVE STE 311</t>
  </si>
  <si>
    <t xml:space="preserve">1415 MOONSTONE </t>
  </si>
  <si>
    <t>11019 MCCORMICK RD STE 320</t>
  </si>
  <si>
    <t xml:space="preserve">1 AU BON PAIN WAY </t>
  </si>
  <si>
    <t>1455 LINCOLN PKWY E STE 600B</t>
  </si>
  <si>
    <t>110 VETERANS MEMORIAL BLVD STE 203A</t>
  </si>
  <si>
    <t>MILLVILLE</t>
  </si>
  <si>
    <t>ATLANTA</t>
  </si>
  <si>
    <t>GALVESTON</t>
  </si>
  <si>
    <t>TAMPA</t>
  </si>
  <si>
    <t>NEW YORK</t>
  </si>
  <si>
    <t>BOSTON</t>
  </si>
  <si>
    <t>BREA</t>
  </si>
  <si>
    <t>HUNT VALLEY</t>
  </si>
  <si>
    <t>DUNWOODY</t>
  </si>
  <si>
    <t>METAIRIE</t>
  </si>
  <si>
    <t>77553-0059</t>
  </si>
  <si>
    <t>1000DegreesPizza</t>
  </si>
  <si>
    <t>1859HistoricHotels</t>
  </si>
  <si>
    <t>5napkinburger</t>
  </si>
  <si>
    <t>85CBakeryCafe</t>
  </si>
  <si>
    <t>AarsandManagement</t>
  </si>
  <si>
    <t>aubonpain</t>
  </si>
  <si>
    <t>SteviBsPizza</t>
  </si>
  <si>
    <t>AcmeOysterHouse</t>
  </si>
  <si>
    <t>@1000degreepizza</t>
  </si>
  <si>
    <t>@1859HistHotels</t>
  </si>
  <si>
    <t>@aubonpain</t>
  </si>
  <si>
    <t>@SteviBs</t>
  </si>
  <si>
    <t>@AcmeOyster</t>
  </si>
  <si>
    <t>101-concepts</t>
  </si>
  <si>
    <t>1859-historic-hotels-ltd</t>
  </si>
  <si>
    <t>23-restaurants-services</t>
  </si>
  <si>
    <t>5-napkin-burger</t>
  </si>
  <si>
    <t>85c-bakery-cafe</t>
  </si>
  <si>
    <t>abp-technology</t>
  </si>
  <si>
    <t>acme-oyster-house</t>
  </si>
  <si>
    <t>Brian Petruzzi</t>
  </si>
  <si>
    <t>Steve Buero</t>
  </si>
  <si>
    <t>Eugene Lucas</t>
  </si>
  <si>
    <t>Daniel Kearns</t>
  </si>
  <si>
    <t>Robert Guarino</t>
  </si>
  <si>
    <t>James Huang</t>
  </si>
  <si>
    <t>Kurt Aarsand</t>
  </si>
  <si>
    <t>Tim Oliveri</t>
  </si>
  <si>
    <t>Michael Klump</t>
  </si>
  <si>
    <t>Paul Rotner</t>
  </si>
  <si>
    <t>Michael</t>
  </si>
  <si>
    <t>Brian</t>
  </si>
  <si>
    <t>Steve</t>
  </si>
  <si>
    <t>Robert</t>
  </si>
  <si>
    <t>Daniel</t>
  </si>
  <si>
    <t>Tim</t>
  </si>
  <si>
    <t>James</t>
  </si>
  <si>
    <t>Paul</t>
  </si>
  <si>
    <t>Kurt</t>
  </si>
  <si>
    <t>Lucas</t>
  </si>
  <si>
    <t>Petruzzi</t>
  </si>
  <si>
    <t>Buero</t>
  </si>
  <si>
    <t>Guarino</t>
  </si>
  <si>
    <t>Huang</t>
  </si>
  <si>
    <t>Aarsand</t>
  </si>
  <si>
    <t>Oliveri</t>
  </si>
  <si>
    <t>Klump</t>
  </si>
  <si>
    <t>Rotner</t>
  </si>
  <si>
    <t>Mr</t>
  </si>
  <si>
    <t>CEO</t>
  </si>
  <si>
    <t>Founder; CEO; Owner</t>
  </si>
  <si>
    <t>President; Partner; Executive Chef; Director Information Systems; General Buyer</t>
  </si>
  <si>
    <t>CEO; President; Director Real Estate</t>
  </si>
  <si>
    <t>Co Founder; General Buyer</t>
  </si>
  <si>
    <t>General Manager</t>
  </si>
  <si>
    <t>Chairman</t>
  </si>
  <si>
    <t>President; Director Finance  Purchasing  Real Estate</t>
  </si>
  <si>
    <t>CFO</t>
  </si>
  <si>
    <t>CEO; Director Operations; General Buyer</t>
  </si>
  <si>
    <t>brian-petruzzi-252a7b117</t>
  </si>
  <si>
    <t>steve-buero-70b096ba</t>
  </si>
  <si>
    <t>gene-lucas-99916ab7</t>
  </si>
  <si>
    <t>restaurantlifer</t>
  </si>
  <si>
    <t>james-huang-a20760b4</t>
  </si>
  <si>
    <t>kurt-aarsand-6678889</t>
  </si>
  <si>
    <t>tim-oliveri-706387a</t>
  </si>
  <si>
    <t>(504) 835-6410 x30</t>
  </si>
  <si>
    <t>1000 Degrees Neapolitan Pizzeria (30)</t>
  </si>
  <si>
    <t>101 Steak (1) ; Meehan's Public House (3) ; Restaurant Paradis (1)</t>
  </si>
  <si>
    <t>Cliff House (1) ; DoubleTree by Hilton Houston Airport (1) ; Fredericksburg Hospitality House (1) ; Inn at the Water Park (1) ; Inn of the Hills (1) ; Menger Hotel (1) ; Overton Hotel &amp; Conference Center (1) ; South Shore Harbor Hotel &amp; Conference Center (1) ; The Brown Hotel (1) ; The Crockett Hotel (1) ; Y.O. Hotel (1)</t>
  </si>
  <si>
    <t>Capone's Coal Fired Pizza (1) ; Ford's Garage (11) ; Yeoman's Cask &amp; Lion (2)</t>
  </si>
  <si>
    <t>5 Napkin Burger (4)</t>
  </si>
  <si>
    <t>85C Bakery Cafe (60)</t>
  </si>
  <si>
    <t>KFC (8) ; Taco Bell (59)</t>
  </si>
  <si>
    <t>Au Bon Pain (197)</t>
  </si>
  <si>
    <t>Stevi B's Pizza (19)</t>
  </si>
  <si>
    <t>Acme Oyster (7)</t>
  </si>
  <si>
    <t>8.57</t>
  </si>
  <si>
    <t>10.26</t>
  </si>
  <si>
    <t>-44.44</t>
  </si>
  <si>
    <t>0.71</t>
  </si>
  <si>
    <t>7.62</t>
  </si>
  <si>
    <t>2</t>
  </si>
  <si>
    <t>3</t>
  </si>
  <si>
    <t>81.21</t>
  </si>
  <si>
    <t>-31.11</t>
  </si>
  <si>
    <t>245.92</t>
  </si>
  <si>
    <t>(Full Line) US Foods  NORCROSS  GA</t>
  </si>
  <si>
    <t>(Food) SYSCO Food Services of North Texas  LEWISVILLE  TX</t>
  </si>
  <si>
    <t>(Food) McLane Foodservice  CARROLLTON  TX</t>
  </si>
  <si>
    <t>Fast Casual (4)</t>
  </si>
  <si>
    <t>Fast Casual (30)</t>
  </si>
  <si>
    <t>Casual Dining (4); Fine Dining (1)</t>
  </si>
  <si>
    <t>Casual Dining (14)</t>
  </si>
  <si>
    <t>Fast Casual (60)</t>
  </si>
  <si>
    <t>Quick Serve (67)</t>
  </si>
  <si>
    <t>Fast Casual (197)</t>
  </si>
  <si>
    <t>Family Restaurant (19)</t>
  </si>
  <si>
    <t>Casual Dining (7)</t>
  </si>
  <si>
    <t>5500; 6000</t>
  </si>
  <si>
    <t>1500</t>
  </si>
  <si>
    <t>2500; 3500; 4000</t>
  </si>
  <si>
    <t>Restaurant Chains</t>
  </si>
  <si>
    <t>Hotel/Motel Operators</t>
  </si>
  <si>
    <t>paul-rotner-2b7a9715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</si>
  <si>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</si>
  <si>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</si>
  <si>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</si>
  <si>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</si>
  <si>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</si>
  <si>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</si>
  <si>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</si>
  <si>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Chain Restaurant Premier database by Chain Store Guide.</t>
  </si>
  <si>
    <t>i***@gal-tex.com</t>
  </si>
  <si>
    <t>o***@23restaurants.com</t>
  </si>
  <si>
    <t>i***@5napkinburger.com</t>
  </si>
  <si>
    <t>c***@85cbakerycafe.com</t>
  </si>
  <si>
    <t>f***@aubonpain.com</t>
  </si>
  <si>
    <t>i***@stevibs.com</t>
  </si>
  <si>
    <t>b***@1000degreespizza.com</t>
  </si>
  <si>
    <t>s***@101concepts.com</t>
  </si>
  <si>
    <t>g***@1859historichotels.com</t>
  </si>
  <si>
    <t>d***@fordsgarageusa.com</t>
  </si>
  <si>
    <t>r***@5napkinburger.com</t>
  </si>
  <si>
    <t>j***@85cbakerycafe.com</t>
  </si>
  <si>
    <t>k***@aarsand.com</t>
  </si>
  <si>
    <t>t***@aubonpain.com</t>
  </si>
  <si>
    <t>m***@stevibspizza.com</t>
  </si>
  <si>
    <t>p***@acmeoyster.com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</si>
</sst>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***@1000degreespizza.com" TargetMode="External"/><Relationship Id="rId13" Type="http://schemas.openxmlformats.org/officeDocument/2006/relationships/hyperlink" Target="mailto:j***@85cbakerycafe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o***@23restaurants.com" TargetMode="External"/><Relationship Id="rId7" Type="http://schemas.openxmlformats.org/officeDocument/2006/relationships/hyperlink" Target="mailto:i***@stevibs.com" TargetMode="External"/><Relationship Id="rId12" Type="http://schemas.openxmlformats.org/officeDocument/2006/relationships/hyperlink" Target="mailto:r***@5napkinburger.com" TargetMode="External"/><Relationship Id="rId17" Type="http://schemas.openxmlformats.org/officeDocument/2006/relationships/hyperlink" Target="mailto:p***@acmeoyster.com" TargetMode="External"/><Relationship Id="rId2" Type="http://schemas.openxmlformats.org/officeDocument/2006/relationships/hyperlink" Target="mailto:i***@gal-tex.com" TargetMode="External"/><Relationship Id="rId16" Type="http://schemas.openxmlformats.org/officeDocument/2006/relationships/hyperlink" Target="mailto:m***@stevibspizza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f***@aubonpain.com" TargetMode="External"/><Relationship Id="rId11" Type="http://schemas.openxmlformats.org/officeDocument/2006/relationships/hyperlink" Target="mailto:d***@fordsgarageusa.com" TargetMode="External"/><Relationship Id="rId5" Type="http://schemas.openxmlformats.org/officeDocument/2006/relationships/hyperlink" Target="mailto:c***@85cbakerycafe.com" TargetMode="External"/><Relationship Id="rId15" Type="http://schemas.openxmlformats.org/officeDocument/2006/relationships/hyperlink" Target="mailto:t***@aubonpain.com" TargetMode="External"/><Relationship Id="rId10" Type="http://schemas.openxmlformats.org/officeDocument/2006/relationships/hyperlink" Target="mailto:g***@1859historichotels.com" TargetMode="External"/><Relationship Id="rId4" Type="http://schemas.openxmlformats.org/officeDocument/2006/relationships/hyperlink" Target="mailto:i***@5napkinburger.com" TargetMode="External"/><Relationship Id="rId9" Type="http://schemas.openxmlformats.org/officeDocument/2006/relationships/hyperlink" Target="mailto:s***@101concepts.com" TargetMode="External"/><Relationship Id="rId14" Type="http://schemas.openxmlformats.org/officeDocument/2006/relationships/hyperlink" Target="mailto:k***@aarsa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5"/>
  <sheetViews>
    <sheetView tabSelected="1" workbookViewId="0"/>
  </sheetViews>
  <sheetFormatPr defaultRowHeight="15" x14ac:dyDescent="0.25"/>
  <cols>
    <col min="1" max="1" width="13.7109375" style="1" bestFit="1" customWidth="1"/>
    <col min="2" max="2" width="34.85546875" style="1" bestFit="1" customWidth="1"/>
    <col min="3" max="3" width="34.5703125" style="1" bestFit="1" customWidth="1"/>
    <col min="4" max="4" width="11.285156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34.5703125" style="1" bestFit="1" customWidth="1"/>
    <col min="10" max="10" width="13.85546875" style="1" bestFit="1" customWidth="1"/>
    <col min="11" max="11" width="37.7109375" style="1" bestFit="1" customWidth="1"/>
    <col min="12" max="12" width="24.5703125" style="1" bestFit="1" customWidth="1"/>
    <col min="13" max="13" width="15" style="1" bestFit="1" customWidth="1"/>
    <col min="14" max="14" width="18.42578125" style="1" bestFit="1" customWidth="1"/>
    <col min="15" max="15" width="35.140625" style="1" bestFit="1" customWidth="1"/>
    <col min="16" max="16" width="105.140625" style="1" bestFit="1" customWidth="1"/>
    <col min="17" max="17" width="20.7109375" style="1" bestFit="1" customWidth="1"/>
    <col min="18" max="18" width="18.5703125" style="1" bestFit="1" customWidth="1"/>
    <col min="19" max="19" width="22.140625" style="1" bestFit="1" customWidth="1"/>
    <col min="20" max="20" width="11.5703125" style="1" bestFit="1" customWidth="1"/>
    <col min="21" max="21" width="14.5703125" style="1" bestFit="1" customWidth="1"/>
    <col min="22" max="22" width="12.85546875" style="1" bestFit="1" customWidth="1"/>
    <col min="23" max="23" width="15.42578125" style="1" bestFit="1" customWidth="1"/>
    <col min="24" max="24" width="12.42578125" style="1" bestFit="1" customWidth="1"/>
    <col min="25" max="25" width="8.42578125" style="1" bestFit="1" customWidth="1"/>
    <col min="26" max="26" width="12.28515625" style="1" bestFit="1" customWidth="1"/>
    <col min="27" max="27" width="73.85546875" style="1" bestFit="1" customWidth="1"/>
    <col min="28" max="28" width="20.140625" style="1" bestFit="1" customWidth="1"/>
    <col min="29" max="29" width="18" style="1" bestFit="1" customWidth="1"/>
    <col min="30" max="30" width="23.7109375" style="1" bestFit="1" customWidth="1"/>
    <col min="31" max="31" width="32.85546875" style="1" bestFit="1" customWidth="1"/>
    <col min="32" max="32" width="17.28515625" style="1" bestFit="1" customWidth="1"/>
    <col min="33" max="33" width="255.7109375" style="1" bestFit="1" customWidth="1"/>
    <col min="34" max="34" width="21.28515625" style="1" bestFit="1" customWidth="1"/>
    <col min="35" max="35" width="12.85546875" style="1" bestFit="1" customWidth="1"/>
    <col min="36" max="36" width="27.85546875" style="1" bestFit="1" customWidth="1"/>
    <col min="37" max="37" width="27.5703125" style="1" bestFit="1" customWidth="1"/>
    <col min="38" max="38" width="19.140625" style="1" bestFit="1" customWidth="1"/>
    <col min="39" max="39" width="34.140625" style="1" bestFit="1" customWidth="1"/>
    <col min="40" max="40" width="24" style="1" bestFit="1" customWidth="1"/>
    <col min="41" max="41" width="23.28515625" style="1" bestFit="1" customWidth="1"/>
    <col min="42" max="42" width="20.85546875" style="1" bestFit="1" customWidth="1"/>
    <col min="43" max="43" width="53.85546875" style="1" bestFit="1" customWidth="1"/>
    <col min="44" max="44" width="30.28515625" style="1" bestFit="1" customWidth="1"/>
    <col min="45" max="45" width="26.42578125" style="1" bestFit="1" customWidth="1"/>
    <col min="46" max="47" width="21.7109375" style="1" bestFit="1" customWidth="1"/>
    <col min="48" max="48" width="8.5703125" style="1" bestFit="1" customWidth="1"/>
    <col min="49" max="49" width="17.5703125" style="1" bestFit="1" customWidth="1"/>
    <col min="50" max="50" width="20.5703125" style="1" bestFit="1" customWidth="1"/>
    <col min="51" max="16384" width="9.140625" style="1"/>
  </cols>
  <sheetData>
    <row r="1" spans="1:50" s="3" customFormat="1" ht="15" customHeight="1" x14ac:dyDescent="0.25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</row>
    <row r="2" spans="1:50" ht="15" customHeight="1" x14ac:dyDescent="0.25">
      <c r="A2" s="1">
        <v>2000410930</v>
      </c>
      <c r="B2" s="1" t="s">
        <v>50</v>
      </c>
      <c r="C2" s="1" t="s">
        <v>60</v>
      </c>
      <c r="D2" s="1" t="s">
        <v>70</v>
      </c>
      <c r="E2" s="1" t="s">
        <v>83</v>
      </c>
      <c r="F2" s="1" t="s">
        <v>91</v>
      </c>
      <c r="G2" s="1" t="s">
        <v>101</v>
      </c>
      <c r="I2" s="1" t="s">
        <v>60</v>
      </c>
      <c r="J2" s="1" t="s">
        <v>70</v>
      </c>
      <c r="K2" s="1" t="s">
        <v>118</v>
      </c>
      <c r="L2" s="1" t="s">
        <v>128</v>
      </c>
      <c r="M2" s="1" t="s">
        <v>83</v>
      </c>
      <c r="N2" s="1" t="s">
        <v>91</v>
      </c>
      <c r="P2" s="2" t="str">
        <f>HYPERLINK("http://www.1000degreespizza.com","http://www.1000degreespizza.com")</f>
        <v>http://www.1000degreespizza.com</v>
      </c>
      <c r="Q2" s="1" t="s">
        <v>139</v>
      </c>
      <c r="R2" s="1" t="s">
        <v>147</v>
      </c>
      <c r="T2" s="1">
        <v>1008828356</v>
      </c>
      <c r="U2" s="1" t="s">
        <v>159</v>
      </c>
      <c r="V2" s="1" t="s">
        <v>170</v>
      </c>
      <c r="X2" s="1" t="s">
        <v>179</v>
      </c>
      <c r="Z2" s="1" t="s">
        <v>187</v>
      </c>
      <c r="AA2" s="1" t="s">
        <v>189</v>
      </c>
      <c r="AD2" s="1" t="s">
        <v>198</v>
      </c>
      <c r="AE2" s="2" t="s">
        <v>258</v>
      </c>
      <c r="AG2" s="1" t="s">
        <v>206</v>
      </c>
      <c r="AH2" s="1">
        <v>39</v>
      </c>
      <c r="AI2" s="1">
        <v>43</v>
      </c>
      <c r="AJ2" s="1">
        <v>10.26</v>
      </c>
      <c r="AK2" s="4">
        <v>59982000</v>
      </c>
      <c r="AL2" s="4">
        <v>66134000</v>
      </c>
      <c r="AM2" s="1" t="s">
        <v>217</v>
      </c>
      <c r="AN2" s="1">
        <v>0</v>
      </c>
      <c r="AO2" s="1">
        <v>0</v>
      </c>
      <c r="AP2" s="1">
        <v>30</v>
      </c>
      <c r="AR2" s="1" t="s">
        <v>230</v>
      </c>
      <c r="AT2" s="1" t="s">
        <v>241</v>
      </c>
      <c r="AU2" s="1" t="s">
        <v>241</v>
      </c>
    </row>
    <row r="3" spans="1:50" ht="15" customHeight="1" x14ac:dyDescent="0.25">
      <c r="A3" s="1">
        <v>1000610368</v>
      </c>
      <c r="B3" s="1" t="s">
        <v>51</v>
      </c>
      <c r="C3" s="1" t="s">
        <v>61</v>
      </c>
      <c r="D3" s="1" t="s">
        <v>71</v>
      </c>
      <c r="E3" s="1" t="s">
        <v>85</v>
      </c>
      <c r="F3" s="1" t="s">
        <v>92</v>
      </c>
      <c r="G3" s="1" t="s">
        <v>102</v>
      </c>
      <c r="H3" s="1" t="s">
        <v>111</v>
      </c>
      <c r="I3" s="1" t="s">
        <v>61</v>
      </c>
      <c r="J3" s="1" t="s">
        <v>71</v>
      </c>
      <c r="K3" s="1" t="s">
        <v>119</v>
      </c>
      <c r="L3" s="1" t="s">
        <v>129</v>
      </c>
      <c r="M3" s="1" t="s">
        <v>85</v>
      </c>
      <c r="N3" s="1" t="s">
        <v>92</v>
      </c>
      <c r="P3" s="2" t="str">
        <f>HYPERLINK("http://ciboatlanta.com, http://food101atl.com/, http://meehanssandysprings.com/, http://www.101concepts.com","http://ciboatlanta.com, http://food101atl.com/, http://meehanssandysprings.com/, http://www.101concepts.com")</f>
        <v>http://ciboatlanta.com, http://food101atl.com/, http://meehanssandysprings.com/, http://www.101concepts.com</v>
      </c>
      <c r="S3" s="1" t="s">
        <v>152</v>
      </c>
      <c r="T3" s="1">
        <v>1008596963</v>
      </c>
      <c r="U3" s="1" t="s">
        <v>160</v>
      </c>
      <c r="V3" s="1" t="s">
        <v>171</v>
      </c>
      <c r="X3" s="1" t="s">
        <v>180</v>
      </c>
      <c r="Z3" s="1" t="s">
        <v>187</v>
      </c>
      <c r="AA3" s="1" t="s">
        <v>190</v>
      </c>
      <c r="AD3" s="1" t="s">
        <v>199</v>
      </c>
      <c r="AE3" s="2" t="s">
        <v>259</v>
      </c>
      <c r="AG3" s="1" t="s">
        <v>207</v>
      </c>
      <c r="AH3" s="1">
        <v>9</v>
      </c>
      <c r="AI3" s="1">
        <v>5</v>
      </c>
      <c r="AJ3" s="1">
        <v>-44.44</v>
      </c>
      <c r="AK3" s="4">
        <v>16524000</v>
      </c>
      <c r="AL3" s="4">
        <v>9180000</v>
      </c>
      <c r="AM3" s="1" t="s">
        <v>218</v>
      </c>
      <c r="AN3" s="1">
        <v>5</v>
      </c>
      <c r="AO3" s="1">
        <v>0</v>
      </c>
      <c r="AP3" s="1">
        <v>0</v>
      </c>
      <c r="AQ3" s="1" t="s">
        <v>226</v>
      </c>
      <c r="AR3" s="1" t="s">
        <v>231</v>
      </c>
      <c r="AS3" s="1" t="s">
        <v>238</v>
      </c>
      <c r="AT3" s="1" t="s">
        <v>241</v>
      </c>
      <c r="AU3" s="1" t="s">
        <v>241</v>
      </c>
    </row>
    <row r="4" spans="1:50" ht="15" customHeight="1" x14ac:dyDescent="0.25">
      <c r="A4" s="1">
        <v>1000140602</v>
      </c>
      <c r="B4" s="1" t="s">
        <v>52</v>
      </c>
      <c r="C4" s="1" t="s">
        <v>62</v>
      </c>
      <c r="D4" s="1" t="s">
        <v>73</v>
      </c>
      <c r="E4" s="1" t="s">
        <v>88</v>
      </c>
      <c r="F4" s="1" t="s">
        <v>93</v>
      </c>
      <c r="G4" s="1" t="s">
        <v>103</v>
      </c>
      <c r="H4" s="1" t="s">
        <v>112</v>
      </c>
      <c r="I4" s="1" t="s">
        <v>117</v>
      </c>
      <c r="J4" s="1" t="s">
        <v>73</v>
      </c>
      <c r="K4" s="1" t="s">
        <v>120</v>
      </c>
      <c r="L4" s="1" t="s">
        <v>130</v>
      </c>
      <c r="M4" s="1" t="s">
        <v>88</v>
      </c>
      <c r="N4" s="1" t="s">
        <v>138</v>
      </c>
      <c r="O4" s="2" t="s">
        <v>252</v>
      </c>
      <c r="P4" s="2" t="str">
        <f>HYPERLINK("http://www.1859historichotels.com","http://www.1859historichotels.com")</f>
        <v>http://www.1859historichotels.com</v>
      </c>
      <c r="Q4" s="1" t="s">
        <v>140</v>
      </c>
      <c r="R4" s="1" t="s">
        <v>148</v>
      </c>
      <c r="S4" s="1" t="s">
        <v>153</v>
      </c>
      <c r="T4" s="1">
        <v>1007269851</v>
      </c>
      <c r="U4" s="1" t="s">
        <v>161</v>
      </c>
      <c r="V4" s="1" t="s">
        <v>72</v>
      </c>
      <c r="X4" s="1" t="s">
        <v>178</v>
      </c>
      <c r="Z4" s="1" t="s">
        <v>187</v>
      </c>
      <c r="AA4" s="1" t="s">
        <v>191</v>
      </c>
      <c r="AD4" s="1" t="s">
        <v>200</v>
      </c>
      <c r="AE4" s="2" t="s">
        <v>260</v>
      </c>
      <c r="AG4" s="1" t="s">
        <v>208</v>
      </c>
      <c r="AH4" s="1">
        <v>11</v>
      </c>
      <c r="AI4" s="1">
        <v>11</v>
      </c>
      <c r="AJ4" s="1">
        <v>0</v>
      </c>
      <c r="AK4" s="4">
        <v>17500000</v>
      </c>
      <c r="AL4" s="4">
        <v>17625000</v>
      </c>
      <c r="AM4" s="1" t="s">
        <v>219</v>
      </c>
      <c r="AN4" s="1">
        <v>14</v>
      </c>
      <c r="AO4" s="1">
        <v>0</v>
      </c>
      <c r="AP4" s="1">
        <v>0</v>
      </c>
      <c r="AQ4" s="1" t="s">
        <v>227</v>
      </c>
      <c r="AR4" s="1" t="s">
        <v>232</v>
      </c>
      <c r="AT4" s="1" t="s">
        <v>242</v>
      </c>
      <c r="AU4" s="1" t="s">
        <v>242</v>
      </c>
    </row>
    <row r="5" spans="1:50" ht="15" customHeight="1" x14ac:dyDescent="0.25">
      <c r="A5" s="1">
        <v>2000586490</v>
      </c>
      <c r="B5" s="1" t="s">
        <v>53</v>
      </c>
      <c r="C5" s="1" t="s">
        <v>63</v>
      </c>
      <c r="D5" s="1" t="s">
        <v>74</v>
      </c>
      <c r="E5" s="1" t="s">
        <v>82</v>
      </c>
      <c r="F5" s="1" t="s">
        <v>94</v>
      </c>
      <c r="G5" s="1" t="s">
        <v>104</v>
      </c>
      <c r="I5" s="1" t="s">
        <v>63</v>
      </c>
      <c r="J5" s="1" t="s">
        <v>74</v>
      </c>
      <c r="K5" s="1" t="s">
        <v>121</v>
      </c>
      <c r="L5" s="1" t="s">
        <v>131</v>
      </c>
      <c r="M5" s="1" t="s">
        <v>82</v>
      </c>
      <c r="N5" s="1" t="s">
        <v>94</v>
      </c>
      <c r="O5" s="2" t="s">
        <v>253</v>
      </c>
      <c r="P5" s="2" t="str">
        <f>HYPERLINK("http://www.fordsgarageusa.com, http://www.yeomanscaskandlion.com","http://www.fordsgarageusa.com, http://www.yeomanscaskandlion.com")</f>
        <v>http://www.fordsgarageusa.com, http://www.yeomanscaskandlion.com</v>
      </c>
      <c r="S5" s="1" t="s">
        <v>154</v>
      </c>
      <c r="T5" s="1">
        <v>1008862423</v>
      </c>
      <c r="U5" s="1" t="s">
        <v>162</v>
      </c>
      <c r="V5" s="1" t="s">
        <v>173</v>
      </c>
      <c r="X5" s="1" t="s">
        <v>81</v>
      </c>
      <c r="Z5" s="1" t="s">
        <v>187</v>
      </c>
      <c r="AA5" s="1" t="s">
        <v>192</v>
      </c>
      <c r="AE5" s="2" t="s">
        <v>261</v>
      </c>
      <c r="AG5" s="1" t="s">
        <v>209</v>
      </c>
      <c r="AH5" s="1">
        <v>8</v>
      </c>
      <c r="AI5" s="1">
        <v>14</v>
      </c>
      <c r="AJ5" s="1">
        <v>75</v>
      </c>
      <c r="AK5" s="4">
        <v>2100000</v>
      </c>
      <c r="AL5" s="4">
        <v>2260000</v>
      </c>
      <c r="AM5" s="1" t="s">
        <v>220</v>
      </c>
      <c r="AN5" s="1">
        <v>14</v>
      </c>
      <c r="AO5" s="1">
        <v>0</v>
      </c>
      <c r="AP5" s="1">
        <v>0</v>
      </c>
      <c r="AR5" s="1" t="s">
        <v>232</v>
      </c>
      <c r="AT5" s="1" t="s">
        <v>241</v>
      </c>
      <c r="AU5" s="1" t="s">
        <v>241</v>
      </c>
    </row>
    <row r="6" spans="1:50" ht="15" customHeight="1" x14ac:dyDescent="0.25">
      <c r="A6" s="1">
        <v>2000210621</v>
      </c>
      <c r="B6" s="1" t="s">
        <v>54</v>
      </c>
      <c r="C6" s="1" t="s">
        <v>64</v>
      </c>
      <c r="D6" s="1" t="s">
        <v>75</v>
      </c>
      <c r="E6" s="1" t="s">
        <v>84</v>
      </c>
      <c r="F6" s="1" t="s">
        <v>95</v>
      </c>
      <c r="G6" s="1" t="s">
        <v>105</v>
      </c>
      <c r="I6" s="1" t="s">
        <v>64</v>
      </c>
      <c r="J6" s="1" t="s">
        <v>75</v>
      </c>
      <c r="K6" s="1" t="s">
        <v>122</v>
      </c>
      <c r="L6" s="1" t="s">
        <v>132</v>
      </c>
      <c r="M6" s="1" t="s">
        <v>84</v>
      </c>
      <c r="N6" s="1" t="s">
        <v>95</v>
      </c>
      <c r="O6" s="2" t="s">
        <v>254</v>
      </c>
      <c r="P6" s="2" t="str">
        <f>HYPERLINK("http://5napkinburger.com","http://5napkinburger.com")</f>
        <v>http://5napkinburger.com</v>
      </c>
      <c r="Q6" s="1" t="s">
        <v>141</v>
      </c>
      <c r="S6" s="1" t="s">
        <v>155</v>
      </c>
      <c r="T6" s="1">
        <v>1008777271</v>
      </c>
      <c r="U6" s="1" t="s">
        <v>163</v>
      </c>
      <c r="V6" s="1" t="s">
        <v>172</v>
      </c>
      <c r="X6" s="1" t="s">
        <v>181</v>
      </c>
      <c r="Z6" s="1" t="s">
        <v>187</v>
      </c>
      <c r="AA6" s="1" t="s">
        <v>188</v>
      </c>
      <c r="AD6" s="1" t="s">
        <v>201</v>
      </c>
      <c r="AE6" s="2" t="s">
        <v>262</v>
      </c>
      <c r="AG6" s="1" t="s">
        <v>210</v>
      </c>
      <c r="AH6" s="1">
        <v>5</v>
      </c>
      <c r="AI6" s="1">
        <v>4</v>
      </c>
      <c r="AJ6" s="1">
        <v>-20</v>
      </c>
      <c r="AK6" s="4">
        <v>24960000</v>
      </c>
      <c r="AL6" s="4">
        <v>25459000</v>
      </c>
      <c r="AM6" s="1" t="s">
        <v>221</v>
      </c>
      <c r="AN6" s="1">
        <v>4</v>
      </c>
      <c r="AO6" s="1">
        <v>0</v>
      </c>
      <c r="AP6" s="1">
        <v>0</v>
      </c>
      <c r="AR6" s="1" t="s">
        <v>229</v>
      </c>
      <c r="AT6" s="1" t="s">
        <v>241</v>
      </c>
      <c r="AU6" s="1" t="s">
        <v>241</v>
      </c>
    </row>
    <row r="7" spans="1:50" ht="15" customHeight="1" x14ac:dyDescent="0.25">
      <c r="A7" s="1">
        <v>2000762596</v>
      </c>
      <c r="B7" s="1" t="s">
        <v>55</v>
      </c>
      <c r="C7" s="1" t="s">
        <v>65</v>
      </c>
      <c r="D7" s="1" t="s">
        <v>77</v>
      </c>
      <c r="E7" s="1" t="s">
        <v>89</v>
      </c>
      <c r="F7" s="1" t="s">
        <v>96</v>
      </c>
      <c r="G7" s="1" t="s">
        <v>106</v>
      </c>
      <c r="I7" s="1" t="s">
        <v>65</v>
      </c>
      <c r="J7" s="1" t="s">
        <v>77</v>
      </c>
      <c r="K7" s="1" t="s">
        <v>123</v>
      </c>
      <c r="L7" s="1" t="s">
        <v>134</v>
      </c>
      <c r="M7" s="1" t="s">
        <v>89</v>
      </c>
      <c r="N7" s="1" t="s">
        <v>96</v>
      </c>
      <c r="O7" s="2" t="s">
        <v>255</v>
      </c>
      <c r="P7" s="2" t="str">
        <f>HYPERLINK("http://www.85cbakerycafe.com","http://www.85cbakerycafe.com")</f>
        <v>http://www.85cbakerycafe.com</v>
      </c>
      <c r="Q7" s="1" t="s">
        <v>142</v>
      </c>
      <c r="S7" s="1" t="s">
        <v>156</v>
      </c>
      <c r="T7" s="1">
        <v>1009075915</v>
      </c>
      <c r="U7" s="1" t="s">
        <v>164</v>
      </c>
      <c r="V7" s="1" t="s">
        <v>175</v>
      </c>
      <c r="X7" s="1" t="s">
        <v>182</v>
      </c>
      <c r="Z7" s="1" t="s">
        <v>187</v>
      </c>
      <c r="AA7" s="1" t="s">
        <v>193</v>
      </c>
      <c r="AD7" s="1" t="s">
        <v>202</v>
      </c>
      <c r="AE7" s="2" t="s">
        <v>263</v>
      </c>
      <c r="AG7" s="1" t="s">
        <v>211</v>
      </c>
      <c r="AH7" s="1">
        <v>0</v>
      </c>
      <c r="AI7" s="1">
        <v>60</v>
      </c>
      <c r="AJ7" s="1">
        <v>0</v>
      </c>
      <c r="AK7" s="4">
        <v>35000000</v>
      </c>
      <c r="AL7" s="4">
        <v>38000000</v>
      </c>
      <c r="AM7" s="1" t="s">
        <v>216</v>
      </c>
      <c r="AN7" s="1">
        <v>60</v>
      </c>
      <c r="AO7" s="1">
        <v>0</v>
      </c>
      <c r="AP7" s="1">
        <v>0</v>
      </c>
      <c r="AR7" s="1" t="s">
        <v>233</v>
      </c>
      <c r="AT7" s="1" t="s">
        <v>241</v>
      </c>
      <c r="AU7" s="1" t="s">
        <v>241</v>
      </c>
    </row>
    <row r="8" spans="1:50" ht="15" customHeight="1" x14ac:dyDescent="0.25">
      <c r="A8" s="1">
        <v>1000021098</v>
      </c>
      <c r="B8" s="1" t="s">
        <v>56</v>
      </c>
      <c r="C8" s="1" t="s">
        <v>66</v>
      </c>
      <c r="D8" s="1" t="s">
        <v>78</v>
      </c>
      <c r="E8" s="1" t="s">
        <v>90</v>
      </c>
      <c r="F8" s="1" t="s">
        <v>97</v>
      </c>
      <c r="G8" s="1" t="s">
        <v>107</v>
      </c>
      <c r="H8" s="1" t="s">
        <v>113</v>
      </c>
      <c r="I8" s="1" t="s">
        <v>66</v>
      </c>
      <c r="J8" s="1" t="s">
        <v>78</v>
      </c>
      <c r="K8" s="1" t="s">
        <v>124</v>
      </c>
      <c r="L8" s="1" t="s">
        <v>135</v>
      </c>
      <c r="M8" s="1" t="s">
        <v>90</v>
      </c>
      <c r="N8" s="1" t="s">
        <v>97</v>
      </c>
      <c r="P8" s="2" t="str">
        <f>HYPERLINK("http://www.aarsand.com","http://www.aarsand.com")</f>
        <v>http://www.aarsand.com</v>
      </c>
      <c r="Q8" s="1" t="s">
        <v>143</v>
      </c>
      <c r="T8" s="1">
        <v>1007362212</v>
      </c>
      <c r="U8" s="1" t="s">
        <v>165</v>
      </c>
      <c r="V8" s="1" t="s">
        <v>177</v>
      </c>
      <c r="X8" s="1" t="s">
        <v>183</v>
      </c>
      <c r="Z8" s="1" t="s">
        <v>187</v>
      </c>
      <c r="AA8" s="1" t="s">
        <v>195</v>
      </c>
      <c r="AD8" s="1" t="s">
        <v>203</v>
      </c>
      <c r="AE8" s="2" t="s">
        <v>264</v>
      </c>
      <c r="AG8" s="1" t="s">
        <v>212</v>
      </c>
      <c r="AH8" s="1">
        <v>62</v>
      </c>
      <c r="AI8" s="1">
        <v>67</v>
      </c>
      <c r="AJ8" s="1">
        <v>8.06</v>
      </c>
      <c r="AK8" s="4">
        <v>60000000</v>
      </c>
      <c r="AL8" s="4">
        <v>108725000</v>
      </c>
      <c r="AM8" s="1" t="s">
        <v>223</v>
      </c>
      <c r="AN8" s="1">
        <v>0</v>
      </c>
      <c r="AO8" s="1">
        <v>67</v>
      </c>
      <c r="AP8" s="1">
        <v>0</v>
      </c>
      <c r="AQ8" s="1" t="s">
        <v>228</v>
      </c>
      <c r="AR8" s="1" t="s">
        <v>234</v>
      </c>
      <c r="AS8" s="1" t="s">
        <v>239</v>
      </c>
      <c r="AT8" s="1" t="s">
        <v>241</v>
      </c>
      <c r="AU8" s="1" t="s">
        <v>241</v>
      </c>
    </row>
    <row r="9" spans="1:50" ht="15" customHeight="1" x14ac:dyDescent="0.25">
      <c r="A9" s="1">
        <v>1000018197</v>
      </c>
      <c r="B9" s="1" t="s">
        <v>57</v>
      </c>
      <c r="C9" s="1" t="s">
        <v>67</v>
      </c>
      <c r="D9" s="1" t="s">
        <v>76</v>
      </c>
      <c r="E9" s="1" t="s">
        <v>86</v>
      </c>
      <c r="F9" s="1" t="s">
        <v>98</v>
      </c>
      <c r="G9" s="1" t="s">
        <v>108</v>
      </c>
      <c r="H9" s="1" t="s">
        <v>114</v>
      </c>
      <c r="I9" s="1" t="s">
        <v>67</v>
      </c>
      <c r="J9" s="1" t="s">
        <v>76</v>
      </c>
      <c r="K9" s="1" t="s">
        <v>125</v>
      </c>
      <c r="L9" s="1" t="s">
        <v>133</v>
      </c>
      <c r="M9" s="1" t="s">
        <v>86</v>
      </c>
      <c r="N9" s="1" t="s">
        <v>98</v>
      </c>
      <c r="O9" s="2" t="s">
        <v>256</v>
      </c>
      <c r="P9" s="2" t="str">
        <f>HYPERLINK("http://www.aubonpain.com","http://www.aubonpain.com")</f>
        <v>http://www.aubonpain.com</v>
      </c>
      <c r="Q9" s="1" t="s">
        <v>144</v>
      </c>
      <c r="R9" s="1" t="s">
        <v>149</v>
      </c>
      <c r="S9" s="1" t="s">
        <v>157</v>
      </c>
      <c r="T9" s="1">
        <v>1009015736</v>
      </c>
      <c r="U9" s="1" t="s">
        <v>166</v>
      </c>
      <c r="V9" s="1" t="s">
        <v>174</v>
      </c>
      <c r="X9" s="1" t="s">
        <v>184</v>
      </c>
      <c r="Z9" s="1" t="s">
        <v>187</v>
      </c>
      <c r="AA9" s="1" t="s">
        <v>196</v>
      </c>
      <c r="AD9" s="1" t="s">
        <v>204</v>
      </c>
      <c r="AE9" s="2" t="s">
        <v>265</v>
      </c>
      <c r="AG9" s="1" t="s">
        <v>213</v>
      </c>
      <c r="AH9" s="1">
        <v>197</v>
      </c>
      <c r="AI9" s="1">
        <v>155</v>
      </c>
      <c r="AJ9" s="1">
        <v>-21.32</v>
      </c>
      <c r="AK9" s="4">
        <v>218250000</v>
      </c>
      <c r="AL9" s="4">
        <v>150350000</v>
      </c>
      <c r="AM9" s="1" t="s">
        <v>224</v>
      </c>
      <c r="AN9" s="1">
        <v>137</v>
      </c>
      <c r="AO9" s="1">
        <v>0</v>
      </c>
      <c r="AP9" s="1">
        <v>60</v>
      </c>
      <c r="AR9" s="1" t="s">
        <v>235</v>
      </c>
      <c r="AS9" s="1" t="s">
        <v>240</v>
      </c>
      <c r="AT9" s="1" t="s">
        <v>241</v>
      </c>
      <c r="AU9" s="1" t="s">
        <v>241</v>
      </c>
    </row>
    <row r="10" spans="1:50" ht="15" customHeight="1" x14ac:dyDescent="0.25">
      <c r="A10" s="1">
        <v>1000576976</v>
      </c>
      <c r="B10" s="1" t="s">
        <v>58</v>
      </c>
      <c r="C10" s="1" t="s">
        <v>68</v>
      </c>
      <c r="D10" s="1" t="s">
        <v>79</v>
      </c>
      <c r="E10" s="1" t="s">
        <v>85</v>
      </c>
      <c r="F10" s="1" t="s">
        <v>99</v>
      </c>
      <c r="G10" s="1" t="s">
        <v>109</v>
      </c>
      <c r="H10" s="1" t="s">
        <v>115</v>
      </c>
      <c r="I10" s="1" t="s">
        <v>68</v>
      </c>
      <c r="J10" s="1" t="s">
        <v>79</v>
      </c>
      <c r="K10" s="1" t="s">
        <v>126</v>
      </c>
      <c r="L10" s="1" t="s">
        <v>136</v>
      </c>
      <c r="M10" s="1" t="s">
        <v>85</v>
      </c>
      <c r="N10" s="1" t="s">
        <v>99</v>
      </c>
      <c r="O10" s="2" t="s">
        <v>257</v>
      </c>
      <c r="P10" s="2" t="str">
        <f>HYPERLINK("http://www.stevibs.com","http://www.stevibs.com")</f>
        <v>http://www.stevibs.com</v>
      </c>
      <c r="Q10" s="1" t="s">
        <v>145</v>
      </c>
      <c r="R10" s="1" t="s">
        <v>150</v>
      </c>
      <c r="T10" s="1">
        <v>1008741376</v>
      </c>
      <c r="U10" s="1" t="s">
        <v>167</v>
      </c>
      <c r="V10" s="1" t="s">
        <v>169</v>
      </c>
      <c r="X10" s="1" t="s">
        <v>185</v>
      </c>
      <c r="Z10" s="1" t="s">
        <v>187</v>
      </c>
      <c r="AA10" s="1" t="s">
        <v>194</v>
      </c>
      <c r="AE10" s="2" t="s">
        <v>266</v>
      </c>
      <c r="AG10" s="1" t="s">
        <v>214</v>
      </c>
      <c r="AH10" s="1">
        <v>18</v>
      </c>
      <c r="AI10" s="1">
        <v>19</v>
      </c>
      <c r="AJ10" s="1">
        <v>5.56</v>
      </c>
      <c r="AK10" s="4">
        <v>3469000</v>
      </c>
      <c r="AL10" s="4">
        <v>12000000</v>
      </c>
      <c r="AM10" s="1" t="s">
        <v>225</v>
      </c>
      <c r="AN10" s="1">
        <v>19</v>
      </c>
      <c r="AO10" s="1">
        <v>0</v>
      </c>
      <c r="AP10" s="1">
        <v>0</v>
      </c>
      <c r="AR10" s="1" t="s">
        <v>236</v>
      </c>
      <c r="AS10" s="1" t="s">
        <v>238</v>
      </c>
      <c r="AT10" s="1" t="s">
        <v>241</v>
      </c>
      <c r="AU10" s="1" t="s">
        <v>241</v>
      </c>
    </row>
    <row r="11" spans="1:50" ht="15" customHeight="1" x14ac:dyDescent="0.25">
      <c r="A11" s="1">
        <v>2000130255</v>
      </c>
      <c r="B11" s="1" t="s">
        <v>59</v>
      </c>
      <c r="C11" s="1" t="s">
        <v>69</v>
      </c>
      <c r="D11" s="1" t="s">
        <v>80</v>
      </c>
      <c r="E11" s="1" t="s">
        <v>87</v>
      </c>
      <c r="F11" s="1" t="s">
        <v>100</v>
      </c>
      <c r="G11" s="1" t="s">
        <v>110</v>
      </c>
      <c r="H11" s="1" t="s">
        <v>116</v>
      </c>
      <c r="I11" s="1" t="s">
        <v>69</v>
      </c>
      <c r="J11" s="1" t="s">
        <v>80</v>
      </c>
      <c r="K11" s="1" t="s">
        <v>127</v>
      </c>
      <c r="L11" s="1" t="s">
        <v>137</v>
      </c>
      <c r="M11" s="1" t="s">
        <v>87</v>
      </c>
      <c r="N11" s="1" t="s">
        <v>100</v>
      </c>
      <c r="P11" s="2" t="str">
        <f>HYPERLINK("http://www.acmeoyster.com","http://www.acmeoyster.com")</f>
        <v>http://www.acmeoyster.com</v>
      </c>
      <c r="Q11" s="1" t="s">
        <v>146</v>
      </c>
      <c r="R11" s="1" t="s">
        <v>151</v>
      </c>
      <c r="S11" s="1" t="s">
        <v>158</v>
      </c>
      <c r="T11" s="1">
        <v>1008747190</v>
      </c>
      <c r="U11" s="1" t="s">
        <v>168</v>
      </c>
      <c r="V11" s="1" t="s">
        <v>176</v>
      </c>
      <c r="X11" s="1" t="s">
        <v>186</v>
      </c>
      <c r="Z11" s="1" t="s">
        <v>187</v>
      </c>
      <c r="AA11" s="1" t="s">
        <v>197</v>
      </c>
      <c r="AD11" s="1" t="s">
        <v>243</v>
      </c>
      <c r="AE11" s="2" t="s">
        <v>267</v>
      </c>
      <c r="AF11" s="1" t="s">
        <v>205</v>
      </c>
      <c r="AG11" s="1" t="s">
        <v>215</v>
      </c>
      <c r="AH11" s="1">
        <v>7</v>
      </c>
      <c r="AI11" s="1">
        <v>7</v>
      </c>
      <c r="AJ11" s="1">
        <v>0</v>
      </c>
      <c r="AK11" s="4">
        <v>4900000</v>
      </c>
      <c r="AL11" s="4">
        <v>5047000</v>
      </c>
      <c r="AM11" s="1" t="s">
        <v>222</v>
      </c>
      <c r="AN11" s="1">
        <v>7</v>
      </c>
      <c r="AO11" s="1">
        <v>0</v>
      </c>
      <c r="AP11" s="1">
        <v>0</v>
      </c>
      <c r="AR11" s="1" t="s">
        <v>237</v>
      </c>
      <c r="AT11" s="1" t="s">
        <v>241</v>
      </c>
      <c r="AU11" s="1" t="s">
        <v>241</v>
      </c>
    </row>
    <row r="15" spans="1:50" x14ac:dyDescent="0.25">
      <c r="A15" s="5" t="s">
        <v>251</v>
      </c>
      <c r="B15" s="5"/>
      <c r="C15" s="5"/>
      <c r="D15" s="5"/>
      <c r="E15" s="5"/>
      <c r="F15" s="5"/>
    </row>
    <row r="16" spans="1:50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244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245</v>
      </c>
      <c r="B19" s="5"/>
      <c r="C19" s="5"/>
      <c r="D19" s="5"/>
      <c r="E19" s="5"/>
      <c r="F19" s="5"/>
    </row>
    <row r="20" spans="1:6" x14ac:dyDescent="0.25">
      <c r="A20" s="5" t="s">
        <v>246</v>
      </c>
      <c r="B20" s="5"/>
      <c r="C20" s="5"/>
      <c r="D20" s="5"/>
      <c r="E20" s="5"/>
      <c r="F20" s="5"/>
    </row>
    <row r="21" spans="1:6" x14ac:dyDescent="0.25">
      <c r="A21" s="7" t="s">
        <v>247</v>
      </c>
      <c r="B21" s="7"/>
      <c r="C21" s="7"/>
      <c r="D21" s="7"/>
      <c r="E21" s="7"/>
      <c r="F21" s="7"/>
    </row>
    <row r="22" spans="1:6" x14ac:dyDescent="0.25">
      <c r="A22" s="7" t="s">
        <v>248</v>
      </c>
      <c r="B22" s="7"/>
      <c r="C22" s="7"/>
      <c r="D22" s="7"/>
      <c r="E22" s="7"/>
      <c r="F22" s="7"/>
    </row>
    <row r="23" spans="1:6" x14ac:dyDescent="0.25">
      <c r="A23" s="7" t="s">
        <v>249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250</v>
      </c>
      <c r="B25" s="9"/>
      <c r="C25" s="9"/>
      <c r="D25" s="9"/>
      <c r="E25" s="9"/>
      <c r="F25" s="9"/>
    </row>
  </sheetData>
  <autoFilter ref="A1:AX11" xr:uid="{00000000-0009-0000-0000-000000000000}"/>
  <hyperlinks>
    <hyperlink ref="A25" r:id="rId1" xr:uid="{00000000-0004-0000-0000-000000000000}"/>
    <hyperlink ref="O4" r:id="rId2" xr:uid="{0C35888D-5DA4-4CE9-B65A-43625C3DBCD3}"/>
    <hyperlink ref="O5" r:id="rId3" xr:uid="{0069C3AE-A034-43A6-905A-597FE92A67AB}"/>
    <hyperlink ref="O6" r:id="rId4" xr:uid="{F0B11AF7-502B-4C87-8CFD-CD2C412E0BE5}"/>
    <hyperlink ref="O7" r:id="rId5" xr:uid="{B82D0EA5-9985-4F89-A215-7771982ACF7F}"/>
    <hyperlink ref="O9" r:id="rId6" xr:uid="{0DE701C6-0CDE-4536-88EC-860490C65596}"/>
    <hyperlink ref="O10" r:id="rId7" xr:uid="{C91665CC-47DB-4C5F-A8B6-4D8E49031EAB}"/>
    <hyperlink ref="AE2" r:id="rId8" xr:uid="{2AC419D7-5422-482B-A452-8EFD85B960E9}"/>
    <hyperlink ref="AE3" r:id="rId9" xr:uid="{6A7FC16D-C32B-44AA-81D2-76BB4CEAAF0E}"/>
    <hyperlink ref="AE4" r:id="rId10" xr:uid="{95223601-F7BD-4AC9-AEAD-50C2CEFA2131}"/>
    <hyperlink ref="AE5" r:id="rId11" xr:uid="{5CDCD358-60C7-4DC1-AF3A-205CCAEC4E24}"/>
    <hyperlink ref="AE6" r:id="rId12" xr:uid="{497ABB57-9CA2-4AB6-AD6D-71395EFE3AC5}"/>
    <hyperlink ref="AE7" r:id="rId13" xr:uid="{389CA27F-4070-4D6C-B6EE-ADFFE1F14162}"/>
    <hyperlink ref="AE8" r:id="rId14" xr:uid="{E34AF4A4-BD6D-4E20-ACAC-E4FBE98E3BFC}"/>
    <hyperlink ref="AE9" r:id="rId15" xr:uid="{E7937AB5-19FB-445B-AAB0-3C13105055F1}"/>
    <hyperlink ref="AE10" r:id="rId16" xr:uid="{A3D997E7-CBE9-46EA-88F3-C10D79D1A069}"/>
    <hyperlink ref="AE11" r:id="rId17" xr:uid="{B0F75B8D-48E5-4EB4-9800-3CD224390C70}"/>
  </hyperlinks>
  <pageMargins left="0.7" right="0.7" top="0.75" bottom="0.75" header="0.3" footer="0.3"/>
  <pageSetup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2021-07-27T16:05:27Z</dcterms:created>
  <dcterms:modified xsi:type="dcterms:W3CDTF">2021-08-09T13:10:38Z</dcterms:modified>
</cp:coreProperties>
</file>